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1650\Documents\Henrietta Stichting\"/>
    </mc:Choice>
  </mc:AlternateContent>
  <xr:revisionPtr revIDLastSave="0" documentId="8_{41766460-17C4-4C2C-8865-1B57AEEACF85}" xr6:coauthVersionLast="47" xr6:coauthVersionMax="47" xr10:uidLastSave="{00000000-0000-0000-0000-000000000000}"/>
  <bookViews>
    <workbookView xWindow="-120" yWindow="-120" windowWidth="29040" windowHeight="15840" activeTab="1" xr2:uid="{7AD1E500-41C6-4C88-BAAF-1A0192E0FBB8}"/>
  </bookViews>
  <sheets>
    <sheet name="Fin " sheetId="1" r:id="rId1"/>
    <sheet name=" ANBI Publikatie" sheetId="2" r:id="rId2"/>
    <sheet name="ANBI Meerjarenraming" sheetId="4" r:id="rId3"/>
    <sheet name="correctie rabo " sheetId="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4" l="1"/>
  <c r="K6" i="4" s="1"/>
  <c r="K8" i="4" s="1"/>
  <c r="K10" i="4" s="1"/>
  <c r="K13" i="4" s="1"/>
  <c r="J10" i="4"/>
  <c r="M8" i="4"/>
  <c r="M10" i="4" s="1"/>
  <c r="M13" i="4" s="1"/>
  <c r="L8" i="4"/>
  <c r="L10" i="4" s="1"/>
  <c r="L13" i="4" s="1"/>
  <c r="J8" i="4"/>
  <c r="G6" i="1"/>
  <c r="G10" i="1" s="1"/>
  <c r="L14" i="1"/>
  <c r="M14" i="1"/>
  <c r="D31" i="1"/>
  <c r="D26" i="1"/>
  <c r="G16" i="3"/>
  <c r="F16" i="3"/>
  <c r="G12" i="3"/>
  <c r="F12" i="3"/>
  <c r="E12" i="3"/>
  <c r="E16" i="3" s="1"/>
  <c r="F9" i="2"/>
  <c r="F11" i="2" s="1"/>
  <c r="H15" i="1" l="1"/>
  <c r="D32" i="1"/>
  <c r="M15" i="1"/>
  <c r="G21" i="2"/>
  <c r="F15" i="2"/>
  <c r="H10" i="1"/>
  <c r="D19" i="1"/>
  <c r="C13" i="1"/>
  <c r="D15" i="1" s="1"/>
  <c r="D21" i="1" s="1"/>
</calcChain>
</file>

<file path=xl/sharedStrings.xml><?xml version="1.0" encoding="utf-8"?>
<sst xmlns="http://schemas.openxmlformats.org/spreadsheetml/2006/main" count="132" uniqueCount="101">
  <si>
    <t>Fin HdW 23</t>
  </si>
  <si>
    <t xml:space="preserve">Begin </t>
  </si>
  <si>
    <t>opnames</t>
  </si>
  <si>
    <t>Eind</t>
  </si>
  <si>
    <t xml:space="preserve">stort </t>
  </si>
  <si>
    <t xml:space="preserve">bankko </t>
  </si>
  <si>
    <t xml:space="preserve">bestuur </t>
  </si>
  <si>
    <t xml:space="preserve">Boek R-G </t>
  </si>
  <si>
    <t xml:space="preserve">Rente </t>
  </si>
  <si>
    <t xml:space="preserve"> </t>
  </si>
  <si>
    <t>Beleggingen</t>
  </si>
  <si>
    <t>Bankrek</t>
  </si>
  <si>
    <t>begin</t>
  </si>
  <si>
    <t xml:space="preserve">begin </t>
  </si>
  <si>
    <t xml:space="preserve">Effecten </t>
  </si>
  <si>
    <t>eind</t>
  </si>
  <si>
    <t xml:space="preserve">eind </t>
  </si>
  <si>
    <t xml:space="preserve">mutaties </t>
  </si>
  <si>
    <t xml:space="preserve">Balans </t>
  </si>
  <si>
    <t>Bank 641</t>
  </si>
  <si>
    <t xml:space="preserve">31 12 </t>
  </si>
  <si>
    <t xml:space="preserve">01 01 </t>
  </si>
  <si>
    <t xml:space="preserve">Uitgaven </t>
  </si>
  <si>
    <t>Ontvangsten</t>
  </si>
  <si>
    <t>Rendement</t>
  </si>
  <si>
    <t>Bankkosten</t>
  </si>
  <si>
    <t>Bestuur</t>
  </si>
  <si>
    <t>Projecten</t>
  </si>
  <si>
    <t xml:space="preserve">toename </t>
  </si>
  <si>
    <t xml:space="preserve">Totaal </t>
  </si>
  <si>
    <t>toezeggingen</t>
  </si>
  <si>
    <t>10000#</t>
  </si>
  <si>
    <t xml:space="preserve">Boek Jubb HKWB </t>
  </si>
  <si>
    <t xml:space="preserve">geeft </t>
  </si>
  <si>
    <t xml:space="preserve"> ----------</t>
  </si>
  <si>
    <t xml:space="preserve">saldo </t>
  </si>
  <si>
    <t xml:space="preserve">Publikatie </t>
  </si>
  <si>
    <t>ANBI</t>
  </si>
  <si>
    <t xml:space="preserve">Henriëtta  de Wolf stichting  TRICHT </t>
  </si>
  <si>
    <t xml:space="preserve">over </t>
  </si>
  <si>
    <t>x 1000</t>
  </si>
  <si>
    <t>doelvermogen was</t>
  </si>
  <si>
    <t>verstrekte subsidies</t>
  </si>
  <si>
    <t xml:space="preserve">Bankkosten </t>
  </si>
  <si>
    <t>Bestuurskosten</t>
  </si>
  <si>
    <t>Beleggingsportefeuille</t>
  </si>
  <si>
    <t xml:space="preserve">op de lopende rekeningen </t>
  </si>
  <si>
    <t>waarborgsom DzWB</t>
  </si>
  <si>
    <t xml:space="preserve">Verplichtingen </t>
  </si>
  <si>
    <t xml:space="preserve">Er zijn in het verslagjaar </t>
  </si>
  <si>
    <t xml:space="preserve"> - uitkeringen gedaan: geen</t>
  </si>
  <si>
    <t xml:space="preserve"> - toezeggingen gedaan  tot een bedrag van 10 K</t>
  </si>
  <si>
    <t xml:space="preserve"> -er zijn verder geen verplichtingen die ten laste komen  </t>
  </si>
  <si>
    <t xml:space="preserve"> - geen beloningen aan bestuurders verstrekt </t>
  </si>
  <si>
    <t xml:space="preserve">noch overeengekomen </t>
  </si>
  <si>
    <t>belegg resultaat 23</t>
  </si>
  <si>
    <t>pm</t>
  </si>
  <si>
    <t xml:space="preserve">   van 2023</t>
  </si>
  <si>
    <t xml:space="preserve">Meerjarenraming </t>
  </si>
  <si>
    <t xml:space="preserve">x 1.000 </t>
  </si>
  <si>
    <t>doelvermogen</t>
  </si>
  <si>
    <t>beleggingsresultaat</t>
  </si>
  <si>
    <t>geeft</t>
  </si>
  <si>
    <t>subsidie</t>
  </si>
  <si>
    <t xml:space="preserve">blijft </t>
  </si>
  <si>
    <t xml:space="preserve">waarvan reeds toegezegd </t>
  </si>
  <si>
    <t>kosten</t>
  </si>
  <si>
    <t>resteert (vlgs begroting)</t>
  </si>
  <si>
    <t>Beschikbaar Vermogen</t>
  </si>
  <si>
    <t>Nota bene:</t>
  </si>
  <si>
    <t>* 1000</t>
  </si>
  <si>
    <t xml:space="preserve">a) de waarde van de portefeuille bedraagt </t>
  </si>
  <si>
    <t xml:space="preserve">Van het vermogen ad </t>
  </si>
  <si>
    <t>is benodigd voor</t>
  </si>
  <si>
    <t>continuiteitsreserve</t>
  </si>
  <si>
    <t>projectreserve code  Flipje</t>
  </si>
  <si>
    <t xml:space="preserve">zodat het vrij beschikbare </t>
  </si>
  <si>
    <t>vermogen bedraagt per 31 12 23</t>
  </si>
  <si>
    <t xml:space="preserve">per 2 april 2024 </t>
  </si>
  <si>
    <t>263K</t>
  </si>
  <si>
    <t xml:space="preserve">er is dus een beleggingsresultaat van pos. 6 K </t>
  </si>
  <si>
    <t>voorlopig over 2024</t>
  </si>
  <si>
    <t xml:space="preserve">b) Er was oorspronkelijk voorzien in een vermogen van 209 K </t>
  </si>
  <si>
    <t>dus is er per 31 12 2023 een verleningsachterstand van 77 K</t>
  </si>
  <si>
    <t xml:space="preserve">banken </t>
  </si>
  <si>
    <t>belegg</t>
  </si>
  <si>
    <t xml:space="preserve">lopende </t>
  </si>
  <si>
    <t xml:space="preserve">wind </t>
  </si>
  <si>
    <t>ex lopend</t>
  </si>
  <si>
    <t xml:space="preserve">was </t>
  </si>
  <si>
    <t>verschil</t>
  </si>
  <si>
    <t xml:space="preserve">HdW </t>
  </si>
  <si>
    <t>HERSTEL</t>
  </si>
  <si>
    <t>Oorzaak:</t>
  </si>
  <si>
    <t>in de financiële jaaropgave word deze rekening nogmaals opgenomen</t>
  </si>
  <si>
    <t xml:space="preserve">de gele getallen zijn nu de juiste </t>
  </si>
  <si>
    <t>Bank 130 +W</t>
  </si>
  <si>
    <t>Rek 915</t>
  </si>
  <si>
    <t>per 13-06</t>
  </si>
  <si>
    <t>result</t>
  </si>
  <si>
    <t>in de periodieke opgaven van de beleggingen wordt de rekening 915 opgenomen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</si>
</sst>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Times New Roman"/>
      <family val="2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1" fontId="0" fillId="0" borderId="0" xfId="0" applyNumberFormat="1"/>
    <xf numFmtId="1" fontId="1" fillId="0" borderId="0" xfId="0" applyNumberFormat="1" applyFont="1" applyAlignment="1">
      <alignment vertical="center" wrapText="1"/>
    </xf>
    <xf numFmtId="1" fontId="0" fillId="0" borderId="0" xfId="0" applyNumberFormat="1" applyAlignment="1">
      <alignment vertical="center" wrapText="1"/>
    </xf>
    <xf numFmtId="1" fontId="0" fillId="2" borderId="0" xfId="0" applyNumberFormat="1" applyFill="1"/>
    <xf numFmtId="1" fontId="0" fillId="3" borderId="0" xfId="0" applyNumberFormat="1" applyFill="1"/>
    <xf numFmtId="1" fontId="0" fillId="4" borderId="0" xfId="0" applyNumberFormat="1" applyFill="1"/>
    <xf numFmtId="1" fontId="1" fillId="4" borderId="0" xfId="0" applyNumberFormat="1" applyFont="1" applyFill="1" applyAlignment="1">
      <alignment vertical="center" wrapText="1"/>
    </xf>
    <xf numFmtId="1" fontId="1" fillId="5" borderId="0" xfId="0" applyNumberFormat="1" applyFont="1" applyFill="1" applyAlignment="1">
      <alignment vertical="center" wrapText="1"/>
    </xf>
    <xf numFmtId="1" fontId="0" fillId="5" borderId="0" xfId="0" applyNumberFormat="1" applyFill="1"/>
    <xf numFmtId="1" fontId="0" fillId="6" borderId="0" xfId="0" applyNumberFormat="1" applyFill="1"/>
    <xf numFmtId="1" fontId="0" fillId="6" borderId="0" xfId="0" applyNumberFormat="1" applyFill="1" applyAlignment="1">
      <alignment horizontal="center"/>
    </xf>
    <xf numFmtId="1" fontId="0" fillId="7" borderId="0" xfId="0" applyNumberFormat="1" applyFill="1"/>
    <xf numFmtId="1" fontId="0" fillId="0" borderId="0" xfId="0" applyNumberFormat="1" applyAlignment="1">
      <alignment horizontal="center"/>
    </xf>
    <xf numFmtId="0" fontId="0" fillId="2" borderId="0" xfId="0" applyFill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" fontId="0" fillId="2" borderId="0" xfId="0" applyNumberFormat="1" applyFill="1"/>
    <xf numFmtId="0" fontId="0" fillId="3" borderId="0" xfId="0" applyFill="1"/>
    <xf numFmtId="0" fontId="0" fillId="8" borderId="0" xfId="0" applyFill="1"/>
    <xf numFmtId="1" fontId="0" fillId="9" borderId="0" xfId="0" applyNumberFormat="1" applyFill="1" applyAlignment="1">
      <alignment vertical="center" wrapText="1"/>
    </xf>
    <xf numFmtId="1" fontId="0" fillId="9" borderId="0" xfId="0" applyNumberFormat="1" applyFill="1"/>
    <xf numFmtId="0" fontId="0" fillId="0" borderId="0" xfId="0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C832E-7263-4939-AFA4-7B7BC7B47642}">
  <dimension ref="A1:P38"/>
  <sheetViews>
    <sheetView workbookViewId="0">
      <selection activeCell="O21" sqref="O21"/>
    </sheetView>
  </sheetViews>
  <sheetFormatPr defaultColWidth="8.75" defaultRowHeight="15.75" x14ac:dyDescent="0.25"/>
  <cols>
    <col min="1" max="4" width="8.75" style="1"/>
    <col min="5" max="5" width="5.25" style="1" customWidth="1"/>
    <col min="6" max="6" width="13.375" style="1" customWidth="1"/>
    <col min="7" max="8" width="8.75" style="1"/>
    <col min="9" max="9" width="1.75" style="1" customWidth="1"/>
    <col min="10" max="10" width="13.75" style="1" customWidth="1"/>
    <col min="11" max="11" width="8.75" style="1"/>
    <col min="12" max="12" width="10.75" style="1" customWidth="1"/>
    <col min="13" max="16384" width="8.75" style="1"/>
  </cols>
  <sheetData>
    <row r="1" spans="1:13" x14ac:dyDescent="0.25">
      <c r="A1" s="1" t="s">
        <v>0</v>
      </c>
      <c r="H1" s="1">
        <v>2023</v>
      </c>
      <c r="J1" s="1">
        <v>2023</v>
      </c>
    </row>
    <row r="3" spans="1:13" x14ac:dyDescent="0.25">
      <c r="A3" s="1" t="s">
        <v>9</v>
      </c>
      <c r="F3" s="10" t="s">
        <v>18</v>
      </c>
      <c r="G3" s="11" t="s">
        <v>20</v>
      </c>
      <c r="H3" s="11" t="s">
        <v>21</v>
      </c>
      <c r="I3" s="10"/>
      <c r="J3" s="10"/>
      <c r="K3" s="10"/>
      <c r="L3" s="10" t="s">
        <v>23</v>
      </c>
      <c r="M3" s="10" t="s">
        <v>22</v>
      </c>
    </row>
    <row r="4" spans="1:13" x14ac:dyDescent="0.25">
      <c r="A4" s="1">
        <v>641</v>
      </c>
      <c r="I4" s="10"/>
    </row>
    <row r="5" spans="1:13" x14ac:dyDescent="0.25">
      <c r="A5" s="4" t="s">
        <v>1</v>
      </c>
      <c r="B5" s="4"/>
      <c r="C5" s="4"/>
      <c r="D5" s="4">
        <v>44000</v>
      </c>
      <c r="F5" s="1" t="s">
        <v>19</v>
      </c>
      <c r="G5" s="1">
        <v>39000</v>
      </c>
      <c r="H5" s="1">
        <v>44000</v>
      </c>
      <c r="I5" s="10"/>
      <c r="J5" s="1" t="s">
        <v>8</v>
      </c>
      <c r="K5" s="1" t="s">
        <v>9</v>
      </c>
      <c r="L5" s="1">
        <v>13</v>
      </c>
    </row>
    <row r="6" spans="1:13" x14ac:dyDescent="0.25">
      <c r="A6" s="4" t="s">
        <v>2</v>
      </c>
      <c r="B6" s="4"/>
      <c r="C6" s="4"/>
      <c r="D6" s="4">
        <v>5000</v>
      </c>
      <c r="F6" s="1" t="s">
        <v>96</v>
      </c>
      <c r="G6" s="1">
        <f>111+50</f>
        <v>161</v>
      </c>
      <c r="H6" s="1">
        <v>3090</v>
      </c>
      <c r="I6" s="10"/>
      <c r="J6" s="1" t="s">
        <v>24</v>
      </c>
      <c r="L6" s="1">
        <v>20530</v>
      </c>
    </row>
    <row r="7" spans="1:13" x14ac:dyDescent="0.25">
      <c r="A7" s="4" t="s">
        <v>3</v>
      </c>
      <c r="B7" s="4"/>
      <c r="C7" s="4"/>
      <c r="D7" s="4">
        <v>39000</v>
      </c>
      <c r="F7" s="1" t="s">
        <v>10</v>
      </c>
      <c r="G7" s="1">
        <v>253710</v>
      </c>
      <c r="H7" s="1">
        <v>233180</v>
      </c>
      <c r="I7" s="10"/>
    </row>
    <row r="8" spans="1:13" x14ac:dyDescent="0.25">
      <c r="A8" s="4"/>
      <c r="B8" s="4"/>
      <c r="C8" s="4"/>
      <c r="D8" s="4"/>
      <c r="F8" s="1" t="s">
        <v>97</v>
      </c>
      <c r="G8" s="1">
        <v>2512</v>
      </c>
      <c r="I8" s="10"/>
    </row>
    <row r="9" spans="1:13" x14ac:dyDescent="0.25">
      <c r="G9" s="13" t="s">
        <v>34</v>
      </c>
      <c r="H9" s="13" t="s">
        <v>34</v>
      </c>
      <c r="I9" s="10"/>
      <c r="J9" s="1" t="s">
        <v>25</v>
      </c>
      <c r="M9" s="1">
        <v>239</v>
      </c>
    </row>
    <row r="10" spans="1:13" x14ac:dyDescent="0.25">
      <c r="A10" s="1">
        <v>130</v>
      </c>
      <c r="F10" s="1" t="s">
        <v>29</v>
      </c>
      <c r="G10" s="1">
        <f>SUM(G5:G9)</f>
        <v>295383</v>
      </c>
      <c r="H10" s="1">
        <f>SUM(H5:H9)</f>
        <v>280270</v>
      </c>
      <c r="I10" s="10"/>
      <c r="J10" s="1" t="s">
        <v>26</v>
      </c>
      <c r="M10" s="1">
        <v>186</v>
      </c>
    </row>
    <row r="11" spans="1:13" x14ac:dyDescent="0.25">
      <c r="A11" s="5" t="s">
        <v>1</v>
      </c>
      <c r="B11" s="5"/>
      <c r="C11" s="5"/>
      <c r="D11" s="5">
        <v>528.70000000000005</v>
      </c>
      <c r="I11" s="10"/>
    </row>
    <row r="12" spans="1:13" x14ac:dyDescent="0.25">
      <c r="A12" s="5" t="s">
        <v>4</v>
      </c>
      <c r="B12" s="5"/>
      <c r="C12" s="5"/>
      <c r="D12" s="5">
        <v>5000</v>
      </c>
      <c r="H12" s="1" t="s">
        <v>9</v>
      </c>
      <c r="I12" s="10"/>
      <c r="J12" s="1" t="s">
        <v>27</v>
      </c>
      <c r="M12" s="1">
        <v>5007</v>
      </c>
    </row>
    <row r="13" spans="1:13" x14ac:dyDescent="0.25">
      <c r="A13" s="5" t="s">
        <v>5</v>
      </c>
      <c r="B13" s="5"/>
      <c r="C13" s="5">
        <f>16.2+20.17+20.56+20.17+20.47+60.51+16.54+23.8+40.34</f>
        <v>238.76000000000002</v>
      </c>
      <c r="D13" s="5"/>
      <c r="I13" s="10"/>
      <c r="J13" s="1" t="s">
        <v>30</v>
      </c>
      <c r="K13" s="1" t="s">
        <v>31</v>
      </c>
      <c r="L13" s="13" t="s">
        <v>34</v>
      </c>
      <c r="M13" s="13" t="s">
        <v>34</v>
      </c>
    </row>
    <row r="14" spans="1:13" x14ac:dyDescent="0.25">
      <c r="A14" s="5" t="s">
        <v>6</v>
      </c>
      <c r="B14" s="5"/>
      <c r="C14" s="5">
        <v>186.13</v>
      </c>
      <c r="D14" s="5"/>
      <c r="I14" s="10"/>
      <c r="K14" s="1" t="s">
        <v>33</v>
      </c>
      <c r="L14" s="1">
        <f>SUM(L5:L13)</f>
        <v>20543</v>
      </c>
      <c r="M14" s="1">
        <f>SUM(M5:M13)</f>
        <v>5432</v>
      </c>
    </row>
    <row r="15" spans="1:13" x14ac:dyDescent="0.25">
      <c r="A15" s="5"/>
      <c r="B15" s="5"/>
      <c r="C15" s="5"/>
      <c r="D15" s="5">
        <f>SUM(C13:C14)</f>
        <v>424.89</v>
      </c>
      <c r="F15" s="1" t="s">
        <v>28</v>
      </c>
      <c r="H15" s="12">
        <f>G10-H10</f>
        <v>15113</v>
      </c>
      <c r="I15" s="10"/>
      <c r="J15" s="1" t="s">
        <v>35</v>
      </c>
      <c r="M15" s="12">
        <f>L14-M14</f>
        <v>15111</v>
      </c>
    </row>
    <row r="16" spans="1:13" x14ac:dyDescent="0.25">
      <c r="A16" s="5"/>
      <c r="B16" s="5"/>
      <c r="C16" s="5"/>
      <c r="D16" s="5"/>
      <c r="L16" s="1" t="s">
        <v>9</v>
      </c>
      <c r="M16" s="1" t="s">
        <v>9</v>
      </c>
    </row>
    <row r="17" spans="1:16" x14ac:dyDescent="0.25">
      <c r="A17" s="5" t="s">
        <v>32</v>
      </c>
      <c r="B17" s="5"/>
      <c r="C17" s="5">
        <v>2507</v>
      </c>
      <c r="D17" s="5"/>
    </row>
    <row r="18" spans="1:16" x14ac:dyDescent="0.25">
      <c r="A18" s="5" t="s">
        <v>7</v>
      </c>
      <c r="B18" s="5"/>
      <c r="C18" s="5">
        <v>2500</v>
      </c>
      <c r="D18" s="5"/>
    </row>
    <row r="19" spans="1:16" x14ac:dyDescent="0.25">
      <c r="A19" s="5"/>
      <c r="B19" s="5"/>
      <c r="C19" s="5"/>
      <c r="D19" s="5">
        <f>SUM(C17:C18)</f>
        <v>5007</v>
      </c>
      <c r="P19" s="1" t="s">
        <v>9</v>
      </c>
    </row>
    <row r="20" spans="1:16" x14ac:dyDescent="0.25">
      <c r="A20" s="5" t="s">
        <v>8</v>
      </c>
      <c r="B20" s="5"/>
      <c r="C20" s="5"/>
      <c r="D20" s="5">
        <v>13</v>
      </c>
      <c r="M20" s="1" t="s">
        <v>9</v>
      </c>
    </row>
    <row r="21" spans="1:16" x14ac:dyDescent="0.25">
      <c r="A21" s="5" t="s">
        <v>3</v>
      </c>
      <c r="B21" s="5"/>
      <c r="C21" s="5"/>
      <c r="D21" s="5">
        <f>D11+D12-D15-D19+D20</f>
        <v>109.80999999999949</v>
      </c>
    </row>
    <row r="23" spans="1:16" x14ac:dyDescent="0.25">
      <c r="A23" s="6" t="s">
        <v>10</v>
      </c>
      <c r="B23" s="6"/>
      <c r="C23" s="6"/>
      <c r="D23" s="6"/>
    </row>
    <row r="24" spans="1:16" x14ac:dyDescent="0.25">
      <c r="A24" s="6" t="s">
        <v>14</v>
      </c>
      <c r="B24" s="6" t="s">
        <v>12</v>
      </c>
      <c r="C24" s="6">
        <v>233180</v>
      </c>
      <c r="D24" s="6"/>
    </row>
    <row r="25" spans="1:16" x14ac:dyDescent="0.25">
      <c r="A25" s="6" t="s">
        <v>11</v>
      </c>
      <c r="B25" s="6" t="s">
        <v>13</v>
      </c>
      <c r="C25" s="6"/>
      <c r="D25" s="6"/>
    </row>
    <row r="26" spans="1:16" x14ac:dyDescent="0.25">
      <c r="A26" s="6"/>
      <c r="B26" s="6"/>
      <c r="C26" s="6"/>
      <c r="D26" s="6">
        <f>C24</f>
        <v>233180</v>
      </c>
    </row>
    <row r="27" spans="1:16" x14ac:dyDescent="0.25">
      <c r="A27" s="6" t="s">
        <v>17</v>
      </c>
      <c r="B27" s="6"/>
      <c r="C27" s="6"/>
      <c r="D27" s="6"/>
    </row>
    <row r="28" spans="1:16" x14ac:dyDescent="0.25">
      <c r="A28" s="6"/>
      <c r="B28" s="6"/>
      <c r="C28" s="6"/>
      <c r="D28" s="6"/>
    </row>
    <row r="29" spans="1:16" x14ac:dyDescent="0.25">
      <c r="A29" s="6" t="s">
        <v>14</v>
      </c>
      <c r="B29" s="6" t="s">
        <v>15</v>
      </c>
      <c r="C29" s="6">
        <v>253710</v>
      </c>
      <c r="D29" s="6"/>
    </row>
    <row r="30" spans="1:16" x14ac:dyDescent="0.25">
      <c r="A30" s="6" t="s">
        <v>11</v>
      </c>
      <c r="B30" s="6" t="s">
        <v>16</v>
      </c>
      <c r="C30" s="6"/>
      <c r="D30" s="6"/>
    </row>
    <row r="31" spans="1:16" x14ac:dyDescent="0.25">
      <c r="A31" s="7"/>
      <c r="B31" s="6"/>
      <c r="C31" s="6"/>
      <c r="D31" s="6">
        <f>C29</f>
        <v>253710</v>
      </c>
    </row>
    <row r="32" spans="1:16" x14ac:dyDescent="0.25">
      <c r="A32" s="7"/>
      <c r="B32" s="6"/>
      <c r="C32" s="6" t="s">
        <v>99</v>
      </c>
      <c r="D32" s="6">
        <f>D31-D26</f>
        <v>20530</v>
      </c>
    </row>
    <row r="33" spans="1:4" ht="25.5" x14ac:dyDescent="0.25">
      <c r="A33" s="8" t="s">
        <v>78</v>
      </c>
      <c r="B33" s="9"/>
      <c r="C33" s="9"/>
      <c r="D33" s="9">
        <v>262991</v>
      </c>
    </row>
    <row r="34" spans="1:4" x14ac:dyDescent="0.25">
      <c r="A34" s="20" t="s">
        <v>98</v>
      </c>
      <c r="B34" s="21"/>
      <c r="C34" s="21"/>
      <c r="D34" s="21">
        <v>263195</v>
      </c>
    </row>
    <row r="35" spans="1:4" x14ac:dyDescent="0.25">
      <c r="A35" s="2"/>
    </row>
    <row r="36" spans="1:4" x14ac:dyDescent="0.25">
      <c r="A36" s="3"/>
    </row>
    <row r="37" spans="1:4" x14ac:dyDescent="0.25">
      <c r="A37" s="2"/>
    </row>
    <row r="38" spans="1:4" x14ac:dyDescent="0.25">
      <c r="A38" s="2"/>
    </row>
  </sheetData>
  <pageMargins left="0.70866141732283472" right="0.70866141732283472" top="0.19685039370078741" bottom="0.19685039370078741" header="0.31496062992125984" footer="0.31496062992125984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64D06-A36E-4BB2-94C9-B4165A4E58FF}">
  <sheetPr>
    <pageSetUpPr fitToPage="1"/>
  </sheetPr>
  <dimension ref="B2:I59"/>
  <sheetViews>
    <sheetView tabSelected="1" workbookViewId="0">
      <selection activeCell="H30" sqref="H30"/>
    </sheetView>
  </sheetViews>
  <sheetFormatPr defaultRowHeight="15.75" x14ac:dyDescent="0.25"/>
  <cols>
    <col min="1" max="1" width="3.75" customWidth="1"/>
  </cols>
  <sheetData>
    <row r="2" spans="2:8" x14ac:dyDescent="0.25">
      <c r="B2" t="s">
        <v>36</v>
      </c>
      <c r="D2" t="s">
        <v>37</v>
      </c>
    </row>
    <row r="3" spans="2:8" x14ac:dyDescent="0.25">
      <c r="B3" s="14"/>
      <c r="C3" s="14"/>
      <c r="D3" s="14"/>
      <c r="E3" s="14"/>
      <c r="F3" s="14"/>
      <c r="G3" s="14"/>
      <c r="H3" s="14"/>
    </row>
    <row r="4" spans="2:8" x14ac:dyDescent="0.25">
      <c r="B4" s="14"/>
      <c r="D4" t="s">
        <v>38</v>
      </c>
    </row>
    <row r="5" spans="2:8" x14ac:dyDescent="0.25">
      <c r="B5" s="14"/>
      <c r="D5" s="15" t="s">
        <v>39</v>
      </c>
      <c r="E5" s="16">
        <v>2023</v>
      </c>
      <c r="G5" t="s">
        <v>40</v>
      </c>
    </row>
    <row r="6" spans="2:8" x14ac:dyDescent="0.25">
      <c r="B6" s="14"/>
    </row>
    <row r="7" spans="2:8" x14ac:dyDescent="0.25">
      <c r="B7" s="14"/>
      <c r="C7" t="s">
        <v>41</v>
      </c>
      <c r="E7">
        <v>280</v>
      </c>
    </row>
    <row r="8" spans="2:8" x14ac:dyDescent="0.25">
      <c r="B8" s="14"/>
      <c r="C8" t="s">
        <v>55</v>
      </c>
      <c r="E8">
        <v>21</v>
      </c>
    </row>
    <row r="9" spans="2:8" x14ac:dyDescent="0.25">
      <c r="B9" s="14"/>
      <c r="F9">
        <f>E7+E8</f>
        <v>301</v>
      </c>
    </row>
    <row r="10" spans="2:8" x14ac:dyDescent="0.25">
      <c r="B10" s="14"/>
      <c r="C10" t="s">
        <v>42</v>
      </c>
      <c r="F10">
        <v>5</v>
      </c>
    </row>
    <row r="11" spans="2:8" x14ac:dyDescent="0.25">
      <c r="B11" s="14"/>
      <c r="F11">
        <f>F9-F10</f>
        <v>296</v>
      </c>
    </row>
    <row r="12" spans="2:8" x14ac:dyDescent="0.25">
      <c r="B12" s="14"/>
      <c r="C12" t="s">
        <v>43</v>
      </c>
      <c r="E12" t="s">
        <v>56</v>
      </c>
    </row>
    <row r="13" spans="2:8" x14ac:dyDescent="0.25">
      <c r="B13" s="14"/>
      <c r="C13" t="s">
        <v>44</v>
      </c>
      <c r="E13" t="s">
        <v>56</v>
      </c>
    </row>
    <row r="14" spans="2:8" x14ac:dyDescent="0.25">
      <c r="B14" s="14"/>
      <c r="F14">
        <v>0</v>
      </c>
    </row>
    <row r="15" spans="2:8" x14ac:dyDescent="0.25">
      <c r="B15" s="14"/>
      <c r="F15">
        <f>F11</f>
        <v>296</v>
      </c>
    </row>
    <row r="16" spans="2:8" x14ac:dyDescent="0.25">
      <c r="B16" s="14"/>
      <c r="C16" s="14"/>
      <c r="D16" s="14"/>
      <c r="E16" s="14"/>
      <c r="F16" s="14"/>
      <c r="G16" s="17">
        <v>45291</v>
      </c>
      <c r="H16" s="14"/>
    </row>
    <row r="17" spans="2:9" x14ac:dyDescent="0.25">
      <c r="B17" s="14"/>
      <c r="C17" t="s">
        <v>45</v>
      </c>
      <c r="F17" t="s">
        <v>9</v>
      </c>
      <c r="G17">
        <v>257</v>
      </c>
    </row>
    <row r="18" spans="2:9" x14ac:dyDescent="0.25">
      <c r="B18" s="14"/>
      <c r="C18" t="s">
        <v>46</v>
      </c>
      <c r="F18" t="s">
        <v>9</v>
      </c>
      <c r="G18">
        <v>42</v>
      </c>
    </row>
    <row r="19" spans="2:9" x14ac:dyDescent="0.25">
      <c r="B19" s="14"/>
    </row>
    <row r="20" spans="2:9" x14ac:dyDescent="0.25">
      <c r="B20" s="14"/>
      <c r="C20" t="s">
        <v>47</v>
      </c>
      <c r="E20" t="s">
        <v>9</v>
      </c>
      <c r="G20">
        <v>0.05</v>
      </c>
    </row>
    <row r="21" spans="2:9" x14ac:dyDescent="0.25">
      <c r="B21" s="14"/>
      <c r="G21">
        <f>G17+G18</f>
        <v>299</v>
      </c>
    </row>
    <row r="22" spans="2:9" x14ac:dyDescent="0.25">
      <c r="B22" s="14"/>
      <c r="C22" s="14"/>
      <c r="D22" s="14"/>
      <c r="E22" s="14"/>
      <c r="F22" s="14"/>
      <c r="G22" s="14"/>
      <c r="H22" s="14"/>
    </row>
    <row r="23" spans="2:9" x14ac:dyDescent="0.25">
      <c r="B23" s="14"/>
      <c r="C23" s="18" t="s">
        <v>48</v>
      </c>
      <c r="D23" s="18"/>
      <c r="E23" t="s">
        <v>9</v>
      </c>
    </row>
    <row r="24" spans="2:9" x14ac:dyDescent="0.25">
      <c r="B24" s="14"/>
      <c r="C24" t="s">
        <v>49</v>
      </c>
    </row>
    <row r="25" spans="2:9" x14ac:dyDescent="0.25">
      <c r="B25" s="14"/>
    </row>
    <row r="26" spans="2:9" x14ac:dyDescent="0.25">
      <c r="B26" s="14"/>
      <c r="C26" t="s">
        <v>9</v>
      </c>
      <c r="D26" t="s">
        <v>50</v>
      </c>
    </row>
    <row r="27" spans="2:9" x14ac:dyDescent="0.25">
      <c r="B27" s="14"/>
      <c r="C27" t="s">
        <v>9</v>
      </c>
      <c r="D27" t="s">
        <v>51</v>
      </c>
    </row>
    <row r="28" spans="2:9" x14ac:dyDescent="0.25">
      <c r="B28" s="14"/>
      <c r="D28" t="s">
        <v>52</v>
      </c>
      <c r="I28" t="s">
        <v>9</v>
      </c>
    </row>
    <row r="29" spans="2:9" x14ac:dyDescent="0.25">
      <c r="B29" s="14"/>
      <c r="C29" t="s">
        <v>9</v>
      </c>
      <c r="D29" t="s">
        <v>57</v>
      </c>
      <c r="E29" t="s">
        <v>9</v>
      </c>
    </row>
    <row r="30" spans="2:9" x14ac:dyDescent="0.25">
      <c r="B30" s="14"/>
      <c r="D30" t="s">
        <v>53</v>
      </c>
    </row>
    <row r="31" spans="2:9" x14ac:dyDescent="0.25">
      <c r="B31" s="14"/>
      <c r="E31" t="s">
        <v>54</v>
      </c>
    </row>
    <row r="32" spans="2:9" x14ac:dyDescent="0.25">
      <c r="B32" s="14"/>
    </row>
    <row r="33" spans="2:8" x14ac:dyDescent="0.25">
      <c r="B33" s="14"/>
      <c r="C33" s="14"/>
      <c r="D33" s="14"/>
      <c r="E33" s="14"/>
      <c r="F33" s="14"/>
      <c r="G33" s="14"/>
      <c r="H33" s="14"/>
    </row>
    <row r="59" spans="9:9" x14ac:dyDescent="0.25">
      <c r="I59" t="s">
        <v>9</v>
      </c>
    </row>
  </sheetData>
  <pageMargins left="0" right="0" top="0.74803149606299213" bottom="0.74803149606299213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A2D04-3D3B-4D5D-8DD4-792FC122E87B}">
  <dimension ref="B2:N25"/>
  <sheetViews>
    <sheetView workbookViewId="0">
      <selection activeCell="G31" sqref="G31"/>
    </sheetView>
  </sheetViews>
  <sheetFormatPr defaultRowHeight="15.75" x14ac:dyDescent="0.25"/>
  <sheetData>
    <row r="2" spans="2:14" x14ac:dyDescent="0.25">
      <c r="B2" s="19" t="s">
        <v>58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2:14" x14ac:dyDescent="0.25">
      <c r="B3" s="19"/>
      <c r="E3" t="s">
        <v>59</v>
      </c>
    </row>
    <row r="4" spans="2:14" x14ac:dyDescent="0.25">
      <c r="B4" s="19"/>
      <c r="J4">
        <v>2024</v>
      </c>
      <c r="K4">
        <v>2025</v>
      </c>
      <c r="L4">
        <v>2026</v>
      </c>
      <c r="M4">
        <v>2027</v>
      </c>
    </row>
    <row r="5" spans="2:14" x14ac:dyDescent="0.25">
      <c r="B5" s="19"/>
    </row>
    <row r="6" spans="2:14" x14ac:dyDescent="0.25">
      <c r="B6" s="19"/>
      <c r="D6" t="s">
        <v>60</v>
      </c>
      <c r="J6">
        <v>296</v>
      </c>
      <c r="K6">
        <f>J13</f>
        <v>283</v>
      </c>
      <c r="L6">
        <v>271</v>
      </c>
      <c r="M6">
        <v>258</v>
      </c>
    </row>
    <row r="7" spans="2:14" x14ac:dyDescent="0.25">
      <c r="B7" s="19"/>
      <c r="D7" t="s">
        <v>61</v>
      </c>
      <c r="J7">
        <v>4</v>
      </c>
      <c r="K7">
        <v>4</v>
      </c>
      <c r="L7">
        <v>4</v>
      </c>
      <c r="M7">
        <v>4</v>
      </c>
    </row>
    <row r="8" spans="2:14" x14ac:dyDescent="0.25">
      <c r="B8" s="19"/>
      <c r="D8" t="s">
        <v>62</v>
      </c>
      <c r="J8">
        <f>J6+J7</f>
        <v>300</v>
      </c>
      <c r="K8">
        <f>K6+K7</f>
        <v>287</v>
      </c>
      <c r="L8">
        <f>L6+L7</f>
        <v>275</v>
      </c>
      <c r="M8">
        <f>M6+M7</f>
        <v>262</v>
      </c>
    </row>
    <row r="9" spans="2:14" x14ac:dyDescent="0.25">
      <c r="B9" s="19"/>
      <c r="D9" t="s">
        <v>63</v>
      </c>
      <c r="J9">
        <v>15</v>
      </c>
      <c r="K9">
        <v>15</v>
      </c>
      <c r="L9">
        <v>15</v>
      </c>
      <c r="M9">
        <v>15</v>
      </c>
    </row>
    <row r="10" spans="2:14" x14ac:dyDescent="0.25">
      <c r="B10" s="19"/>
      <c r="D10" t="s">
        <v>64</v>
      </c>
      <c r="J10">
        <f>J8-J9</f>
        <v>285</v>
      </c>
      <c r="K10">
        <f>K8-K9</f>
        <v>272</v>
      </c>
      <c r="L10">
        <f>L8-L9</f>
        <v>260</v>
      </c>
      <c r="M10">
        <f>M8-M9</f>
        <v>247</v>
      </c>
    </row>
    <row r="11" spans="2:14" x14ac:dyDescent="0.25">
      <c r="B11" s="19"/>
      <c r="D11" t="s">
        <v>65</v>
      </c>
      <c r="J11">
        <v>0</v>
      </c>
      <c r="K11">
        <v>0</v>
      </c>
    </row>
    <row r="12" spans="2:14" x14ac:dyDescent="0.25">
      <c r="B12" s="19"/>
      <c r="D12" t="s">
        <v>66</v>
      </c>
      <c r="J12">
        <v>2</v>
      </c>
      <c r="K12">
        <v>1</v>
      </c>
      <c r="L12">
        <v>2</v>
      </c>
      <c r="M12">
        <v>1</v>
      </c>
    </row>
    <row r="13" spans="2:14" x14ac:dyDescent="0.25">
      <c r="B13" s="19"/>
      <c r="D13" t="s">
        <v>67</v>
      </c>
      <c r="J13">
        <f>J10-J12</f>
        <v>283</v>
      </c>
      <c r="K13">
        <f>K10-K12</f>
        <v>271</v>
      </c>
      <c r="L13">
        <f>L10-L12</f>
        <v>258</v>
      </c>
      <c r="M13">
        <f>M10-M12</f>
        <v>246</v>
      </c>
    </row>
    <row r="14" spans="2:14" x14ac:dyDescent="0.25">
      <c r="B14" s="19"/>
    </row>
    <row r="15" spans="2:14" x14ac:dyDescent="0.25">
      <c r="B15" s="19"/>
    </row>
    <row r="16" spans="2:14" x14ac:dyDescent="0.25">
      <c r="B16" s="19"/>
      <c r="D16" t="s">
        <v>68</v>
      </c>
      <c r="I16" t="s">
        <v>69</v>
      </c>
    </row>
    <row r="17" spans="2:12" x14ac:dyDescent="0.25">
      <c r="B17" s="19"/>
    </row>
    <row r="18" spans="2:12" x14ac:dyDescent="0.25">
      <c r="B18" s="19"/>
      <c r="G18" t="s">
        <v>70</v>
      </c>
      <c r="I18" t="s">
        <v>71</v>
      </c>
    </row>
    <row r="19" spans="2:12" x14ac:dyDescent="0.25">
      <c r="B19" s="19"/>
      <c r="D19" t="s">
        <v>72</v>
      </c>
      <c r="G19">
        <v>296</v>
      </c>
      <c r="I19" t="s">
        <v>78</v>
      </c>
      <c r="L19" t="s">
        <v>79</v>
      </c>
    </row>
    <row r="20" spans="2:12" x14ac:dyDescent="0.25">
      <c r="B20" s="19"/>
      <c r="D20" t="s">
        <v>73</v>
      </c>
      <c r="I20" t="s">
        <v>80</v>
      </c>
    </row>
    <row r="21" spans="2:12" x14ac:dyDescent="0.25">
      <c r="B21" s="19"/>
      <c r="D21" t="s">
        <v>74</v>
      </c>
      <c r="G21">
        <v>0</v>
      </c>
      <c r="I21" t="s">
        <v>81</v>
      </c>
    </row>
    <row r="22" spans="2:12" x14ac:dyDescent="0.25">
      <c r="B22" s="19"/>
      <c r="D22" t="s">
        <v>75</v>
      </c>
      <c r="G22">
        <v>10</v>
      </c>
    </row>
    <row r="23" spans="2:12" x14ac:dyDescent="0.25">
      <c r="B23" s="19"/>
      <c r="I23" t="s">
        <v>82</v>
      </c>
    </row>
    <row r="24" spans="2:12" x14ac:dyDescent="0.25">
      <c r="B24" s="19"/>
      <c r="D24" t="s">
        <v>76</v>
      </c>
      <c r="I24" t="s">
        <v>83</v>
      </c>
    </row>
    <row r="25" spans="2:12" x14ac:dyDescent="0.25">
      <c r="B25" s="19"/>
      <c r="D25" t="s">
        <v>77</v>
      </c>
      <c r="G25">
        <v>286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DA1B9-FE4C-49DC-A6A8-6841436C4A08}">
  <dimension ref="B2:I22"/>
  <sheetViews>
    <sheetView workbookViewId="0">
      <selection activeCell="D29" sqref="D29"/>
    </sheetView>
  </sheetViews>
  <sheetFormatPr defaultRowHeight="15.75" x14ac:dyDescent="0.25"/>
  <cols>
    <col min="1" max="1" width="4.5" customWidth="1"/>
  </cols>
  <sheetData>
    <row r="2" spans="2:9" x14ac:dyDescent="0.25">
      <c r="B2" s="22" t="s">
        <v>92</v>
      </c>
      <c r="C2" s="22" t="s">
        <v>84</v>
      </c>
      <c r="D2" s="22" t="s">
        <v>39</v>
      </c>
    </row>
    <row r="3" spans="2:9" x14ac:dyDescent="0.25">
      <c r="B3" t="s">
        <v>91</v>
      </c>
      <c r="D3" t="s">
        <v>9</v>
      </c>
      <c r="E3">
        <v>2021</v>
      </c>
      <c r="F3">
        <v>2022</v>
      </c>
      <c r="G3">
        <v>2023</v>
      </c>
    </row>
    <row r="5" spans="2:9" x14ac:dyDescent="0.25">
      <c r="B5" t="s">
        <v>85</v>
      </c>
      <c r="E5">
        <v>273569</v>
      </c>
      <c r="F5">
        <v>233180</v>
      </c>
      <c r="G5">
        <v>253710</v>
      </c>
    </row>
    <row r="6" spans="2:9" x14ac:dyDescent="0.25">
      <c r="B6" t="s">
        <v>88</v>
      </c>
    </row>
    <row r="8" spans="2:9" x14ac:dyDescent="0.25">
      <c r="B8" t="s">
        <v>86</v>
      </c>
      <c r="E8">
        <v>49655</v>
      </c>
      <c r="F8">
        <v>47040</v>
      </c>
      <c r="G8">
        <v>41622</v>
      </c>
    </row>
    <row r="10" spans="2:9" x14ac:dyDescent="0.25">
      <c r="B10" t="s">
        <v>87</v>
      </c>
      <c r="E10">
        <v>50</v>
      </c>
      <c r="F10">
        <v>50</v>
      </c>
      <c r="G10">
        <v>50</v>
      </c>
    </row>
    <row r="12" spans="2:9" x14ac:dyDescent="0.25">
      <c r="C12" t="s">
        <v>29</v>
      </c>
      <c r="E12">
        <f>SUM(E5:E11)</f>
        <v>323274</v>
      </c>
      <c r="F12">
        <f t="shared" ref="F12:G12" si="0">SUM(F5:F11)</f>
        <v>280270</v>
      </c>
      <c r="G12" s="14">
        <f t="shared" si="0"/>
        <v>295382</v>
      </c>
    </row>
    <row r="14" spans="2:9" x14ac:dyDescent="0.25">
      <c r="C14" t="s">
        <v>89</v>
      </c>
      <c r="E14">
        <v>323275</v>
      </c>
      <c r="F14" s="14">
        <v>282783</v>
      </c>
      <c r="G14">
        <v>298613</v>
      </c>
    </row>
    <row r="15" spans="2:9" x14ac:dyDescent="0.25">
      <c r="I15" t="s">
        <v>9</v>
      </c>
    </row>
    <row r="16" spans="2:9" x14ac:dyDescent="0.25">
      <c r="C16" t="s">
        <v>90</v>
      </c>
      <c r="E16">
        <f>E14-E12</f>
        <v>1</v>
      </c>
      <c r="F16">
        <f t="shared" ref="F16:G16" si="1">F14-F12</f>
        <v>2513</v>
      </c>
      <c r="G16">
        <f t="shared" si="1"/>
        <v>3231</v>
      </c>
    </row>
    <row r="19" spans="2:2" x14ac:dyDescent="0.25">
      <c r="B19" t="s">
        <v>93</v>
      </c>
    </row>
    <row r="20" spans="2:2" x14ac:dyDescent="0.25">
      <c r="B20" t="s">
        <v>100</v>
      </c>
    </row>
    <row r="21" spans="2:2" x14ac:dyDescent="0.25">
      <c r="B21" t="s">
        <v>94</v>
      </c>
    </row>
    <row r="22" spans="2:2" x14ac:dyDescent="0.25">
      <c r="B22" t="s">
        <v>95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Fin </vt:lpstr>
      <vt:lpstr> ANBI Publikatie</vt:lpstr>
      <vt:lpstr>ANBI Meerjarenraming</vt:lpstr>
      <vt:lpstr>correctie rabo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Gert Timmerman</dc:creator>
  <cp:lastModifiedBy>Bram Wesselo</cp:lastModifiedBy>
  <cp:lastPrinted>2024-09-17T09:07:18Z</cp:lastPrinted>
  <dcterms:created xsi:type="dcterms:W3CDTF">2024-04-02T12:44:46Z</dcterms:created>
  <dcterms:modified xsi:type="dcterms:W3CDTF">2024-09-17T12:30:41Z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78193300</vt:i4>
  </property>
  <property fmtid="{D5CDD505-2E9C-101B-9397-08002B2CF9AE}" pid="3" name="_NewReviewCycle">
    <vt:lpwstr/>
  </property>
  <property fmtid="{D5CDD505-2E9C-101B-9397-08002B2CF9AE}" pid="4" name="_EmailSubject">
    <vt:lpwstr>2023 fin </vt:lpwstr>
  </property>
  <property fmtid="{D5CDD505-2E9C-101B-9397-08002B2CF9AE}" pid="5" name="_AuthorEmail">
    <vt:lpwstr>info@lama.nl</vt:lpwstr>
  </property>
  <property fmtid="{D5CDD505-2E9C-101B-9397-08002B2CF9AE}" pid="6" name="_AuthorEmailDisplayName">
    <vt:lpwstr>Lama Geldermalsen</vt:lpwstr>
  </property>
  <property fmtid="{D5CDD505-2E9C-101B-9397-08002B2CF9AE}" pid="7" name="_ReviewingToolsShownOnce">
    <vt:lpwstr/>
  </property>
</Properties>
</file>